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<sst xmlns="http://schemas.openxmlformats.org/spreadsheetml/2006/main" count="280" uniqueCount="212">
  <si>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</si>
  <si>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</si>
  <si>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</si>
  <si>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</si>
  <si>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</si>
  <si>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</si>
  <si>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</si>
  <si>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</si>
  <si>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</si>
  <si>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</si>
  <si>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</si>
  <si>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</si>
  <si>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</si>
  <si>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</si>
  <si>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</si>
  <si>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</si>
  <si>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</si>
  <si>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</si>
  <si>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</si>
  <si>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</si>
  <si>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</si>
  <si>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</si>
  <si>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</si>
  <si>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</si>
  <si>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</si>
  <si>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</si>
  <si>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</si>
  <si>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</si>
  <si>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</si>
  <si>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</si>
  <si>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</si>
  <si>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</si>
  <si>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</si>
  <si>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</si>
  <si>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</si>
  <si>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</si>
  <si>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</si>
  <si>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</si>
  <si>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</si>
  <si>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</si>
  <si>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</si>
  <si>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</si>
  <si>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</si>
  <si>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</si>
  <si>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</si>
  <si>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</si>
  <si>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</si>
  <si>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</si>
  <si>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</si>
  <si>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</si>
  <si>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</si>
  <si>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</si>
  <si>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</si>
  <si>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</si>
  <si>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</si>
  <si>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</si>
  <si>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</si>
  <si>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</si>
  <si>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</si>
  <si>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</si>
  <si>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</si>
  <si>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</si>
  <si>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</si>
  <si>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</si>
  <si>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</si>
  <si>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</si>
  <si>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</si>
  <si>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</si>
  <si>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</si>
  <si>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</si>
  <si>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</si>
  <si>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</si>
  <si>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</si>
  <si>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</si>
  <si>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</si>
  <si>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</si>
  <si>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</si>
  <si>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</si>
  <si>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</si>
  <si>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</si>
  <si>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</si>
  <si>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</si>
  <si>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</si>
  <si>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</si>
  <si>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</si>
  <si>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</si>
  <si>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</si>
  <si>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</si>
  <si>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</si>
  <si>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</si>
  <si>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</si>
  <si>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</si>
  <si>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</si>
  <si>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</si>
  <si>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</si>
  <si>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</si>
  <si>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</si>
  <si>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</si>
  <si>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</si>
  <si>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</si>
  <si>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</si>
  <si>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</si>
  <si>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</si>
  <si>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</si>
  <si>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</si>
  <si>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</si>
  <si>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</si>
  <si>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</si>
  <si>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</si>
  <si>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</si>
  <si>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</si>
  <si>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</si>
  <si>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</si>
  <si>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</si>
  <si>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</si>
  <si>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</si>
  <si>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</si>
  <si>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</si>
  <si>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</si>
  <si>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</si>
  <si>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</si>
  <si>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</si>
  <si>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</si>
  <si>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</si>
  <si>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</si>
  <si>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</si>
  <si>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</si>
  <si>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</si>
  <si>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</si>
  <si>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</si>
  <si>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</si>
  <si>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</si>
  <si>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</si>
  <si>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</si>
  <si>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</si>
  <si>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</si>
  <si>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</si>
  <si>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</si>
  <si>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</si>
  <si>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</si>
  <si>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</si>
  <si>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</si>
  <si>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</si>
  <si>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</si>
  <si>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</si>
  <si>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</si>
  <si>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</si>
  <si>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</si>
  <si>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</si>
  <si>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</si>
  <si>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</si>
  <si>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</si>
  <si>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</si>
  <si>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</si>
  <si>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</si>
  <si>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</si>
  <si>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</si>
  <si>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</si>
  <si>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</si>
  <si>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</si>
  <si>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</si>
  <si>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</si>
  <si>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</si>
  <si>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</si>
  <si>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</si>
  <si>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</si>
  <si>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</si>
  <si>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</si>
  <si>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</si>
  <si>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</si>
  <si>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</si>
  <si>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</si>
  <si>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</si>
  <si>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</si>
  <si>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</si>
  <si>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</si>
  <si>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</si>
  <si>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</si>
  <si>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</si>
  <si>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</si>
  <si>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</si>
  <si>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</si>
  <si>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</si>
  <si>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</si>
  <si>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</si>
  <si>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</si>
  <si>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</si>
  <si>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</si>
  <si>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</si>
  <si>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</si>
  <si>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</si>
  <si>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</si>
  <si>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</si>
  <si>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</si>
  <si>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</si>
  <si>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</si>
  <si>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</si>
  <si>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</si>
  <si>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</si>
  <si>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</si>
  <si>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</si>
  <si>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</si>
  <si>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Жмеринський міськрайонний суд Вінницької області</t>
  </si>
  <si>
    <t>23100.м. Жмеринка.вул. Образцова 6</t>
  </si>
  <si>
    <t>Доручення судів України / іноземних судів</t>
  </si>
  <si>
    <t xml:space="preserve">Розглянуто справ судом присяжних </t>
  </si>
  <si>
    <t>К.А. Шепель</t>
  </si>
  <si>
    <t>Н.М. Лукашова</t>
  </si>
  <si>
    <t>(04332) 5-11-29</t>
  </si>
  <si>
    <t>(04332) 5-11-30</t>
  </si>
  <si>
    <t xml:space="preserve">inbox@gmm.vn.court.gov.ua 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</si>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</sst>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&amp;LFC5FB461&amp;C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220</v>
      </c>
      <c r="F6" s="90">
        <v>79</v>
      </c>
      <c r="G6" s="90">
        <v>5</v>
      </c>
      <c r="H6" s="90">
        <v>108</v>
      </c>
      <c r="I6" s="90" t="s">
        <v>172</v>
      </c>
      <c r="J6" s="90">
        <v>112</v>
      </c>
      <c r="K6" s="91">
        <v>32</v>
      </c>
      <c r="L6" s="101">
        <f>E6-F6</f>
        <v>141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624</v>
      </c>
      <c r="F7" s="90">
        <v>618</v>
      </c>
      <c r="G7" s="90"/>
      <c r="H7" s="90">
        <v>614</v>
      </c>
      <c r="I7" s="90">
        <v>549</v>
      </c>
      <c r="J7" s="90">
        <v>10</v>
      </c>
      <c r="K7" s="91"/>
      <c r="L7" s="101">
        <f>E7-F7</f>
        <v>6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38</v>
      </c>
      <c r="F9" s="90">
        <v>32</v>
      </c>
      <c r="G9" s="90"/>
      <c r="H9" s="90">
        <v>35</v>
      </c>
      <c r="I9" s="90">
        <v>32</v>
      </c>
      <c r="J9" s="90">
        <v>3</v>
      </c>
      <c r="K9" s="91"/>
      <c r="L9" s="101">
        <f>E9-F9</f>
        <v>6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3</v>
      </c>
      <c r="F10" s="90">
        <v>1</v>
      </c>
      <c r="G10" s="90"/>
      <c r="H10" s="90">
        <v>1</v>
      </c>
      <c r="I10" s="90"/>
      <c r="J10" s="90">
        <v>2</v>
      </c>
      <c r="K10" s="91"/>
      <c r="L10" s="101">
        <f>E10-F10</f>
        <v>2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>
        <v>1</v>
      </c>
      <c r="F11" s="90">
        <v>1</v>
      </c>
      <c r="G11" s="90"/>
      <c r="H11" s="90"/>
      <c r="I11" s="90"/>
      <c r="J11" s="90">
        <v>1</v>
      </c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26</v>
      </c>
      <c r="F12" s="90">
        <v>26</v>
      </c>
      <c r="G12" s="90"/>
      <c r="H12" s="90">
        <v>25</v>
      </c>
      <c r="I12" s="90">
        <v>7</v>
      </c>
      <c r="J12" s="90">
        <v>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>
        <v>1</v>
      </c>
      <c r="L13" s="101">
        <f>E13-F13</f>
        <v>1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913</v>
      </c>
      <c r="F15" s="104">
        <f>SUM(F6:F14)</f>
        <v>757</v>
      </c>
      <c r="G15" s="104">
        <f>SUM(G6:G14)</f>
        <v>5</v>
      </c>
      <c r="H15" s="104">
        <f>SUM(H6:H14)</f>
        <v>783</v>
      </c>
      <c r="I15" s="104">
        <f>SUM(I6:I14)</f>
        <v>588</v>
      </c>
      <c r="J15" s="104">
        <f>SUM(J6:J14)</f>
        <v>130</v>
      </c>
      <c r="K15" s="104">
        <f>SUM(K6:K14)</f>
        <v>33</v>
      </c>
      <c r="L15" s="101">
        <f>E15-F15</f>
        <v>156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15</v>
      </c>
      <c r="F16" s="92">
        <v>15</v>
      </c>
      <c r="G16" s="92"/>
      <c r="H16" s="92">
        <v>15</v>
      </c>
      <c r="I16" s="92">
        <v>13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14</v>
      </c>
      <c r="F17" s="92">
        <v>13</v>
      </c>
      <c r="G17" s="92"/>
      <c r="H17" s="92">
        <v>13</v>
      </c>
      <c r="I17" s="92">
        <v>11</v>
      </c>
      <c r="J17" s="92">
        <v>1</v>
      </c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</v>
      </c>
      <c r="F19" s="91"/>
      <c r="G19" s="91"/>
      <c r="H19" s="91">
        <v>1</v>
      </c>
      <c r="I19" s="91"/>
      <c r="J19" s="91">
        <v>1</v>
      </c>
      <c r="K19" s="91">
        <v>1</v>
      </c>
      <c r="L19" s="101">
        <f>E19-F19</f>
        <v>2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18</v>
      </c>
      <c r="F24" s="91">
        <v>15</v>
      </c>
      <c r="G24" s="91"/>
      <c r="H24" s="91">
        <v>16</v>
      </c>
      <c r="I24" s="91">
        <v>11</v>
      </c>
      <c r="J24" s="91">
        <v>2</v>
      </c>
      <c r="K24" s="91">
        <v>1</v>
      </c>
      <c r="L24" s="101">
        <f>E24-F24</f>
        <v>3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62</v>
      </c>
      <c r="F25" s="91">
        <v>60</v>
      </c>
      <c r="G25" s="91"/>
      <c r="H25" s="91">
        <v>59</v>
      </c>
      <c r="I25" s="91">
        <v>43</v>
      </c>
      <c r="J25" s="91">
        <v>3</v>
      </c>
      <c r="K25" s="91"/>
      <c r="L25" s="101">
        <f>E25-F25</f>
        <v>2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2</v>
      </c>
      <c r="F26" s="91">
        <v>2</v>
      </c>
      <c r="G26" s="91"/>
      <c r="H26" s="91">
        <v>1</v>
      </c>
      <c r="I26" s="91"/>
      <c r="J26" s="91">
        <v>1</v>
      </c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513</v>
      </c>
      <c r="F27" s="91">
        <v>473</v>
      </c>
      <c r="G27" s="91">
        <v>9</v>
      </c>
      <c r="H27" s="91">
        <v>468</v>
      </c>
      <c r="I27" s="91">
        <v>380</v>
      </c>
      <c r="J27" s="91">
        <v>45</v>
      </c>
      <c r="K27" s="91"/>
      <c r="L27" s="101">
        <f>E27-F27</f>
        <v>40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575</v>
      </c>
      <c r="F28" s="91">
        <v>381</v>
      </c>
      <c r="G28" s="91">
        <v>9</v>
      </c>
      <c r="H28" s="91">
        <v>416</v>
      </c>
      <c r="I28" s="91">
        <v>338</v>
      </c>
      <c r="J28" s="91">
        <v>159</v>
      </c>
      <c r="K28" s="91">
        <v>7</v>
      </c>
      <c r="L28" s="101">
        <f>E28-F28</f>
        <v>194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53</v>
      </c>
      <c r="F29" s="91">
        <v>50</v>
      </c>
      <c r="G29" s="91">
        <v>1</v>
      </c>
      <c r="H29" s="91">
        <v>53</v>
      </c>
      <c r="I29" s="91">
        <v>40</v>
      </c>
      <c r="J29" s="91"/>
      <c r="K29" s="91"/>
      <c r="L29" s="101">
        <f>E29-F29</f>
        <v>3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58</v>
      </c>
      <c r="F30" s="91">
        <v>40</v>
      </c>
      <c r="G30" s="91"/>
      <c r="H30" s="91">
        <v>49</v>
      </c>
      <c r="I30" s="91">
        <v>41</v>
      </c>
      <c r="J30" s="91">
        <v>9</v>
      </c>
      <c r="K30" s="91"/>
      <c r="L30" s="101">
        <f>E30-F30</f>
        <v>18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4</v>
      </c>
      <c r="F31" s="91">
        <v>4</v>
      </c>
      <c r="G31" s="91"/>
      <c r="H31" s="91">
        <v>4</v>
      </c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</v>
      </c>
      <c r="F32" s="91">
        <v>2</v>
      </c>
      <c r="G32" s="91"/>
      <c r="H32" s="91">
        <v>1</v>
      </c>
      <c r="I32" s="91"/>
      <c r="J32" s="91">
        <v>1</v>
      </c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3</v>
      </c>
      <c r="F34" s="91">
        <v>1</v>
      </c>
      <c r="G34" s="91"/>
      <c r="H34" s="91">
        <v>3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8</v>
      </c>
      <c r="F35" s="91">
        <v>4</v>
      </c>
      <c r="G35" s="91"/>
      <c r="H35" s="91">
        <v>8</v>
      </c>
      <c r="I35" s="91">
        <v>2</v>
      </c>
      <c r="J35" s="91"/>
      <c r="K35" s="91"/>
      <c r="L35" s="101">
        <f>E35-F35</f>
        <v>4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17</v>
      </c>
      <c r="F36" s="91">
        <v>16</v>
      </c>
      <c r="G36" s="91"/>
      <c r="H36" s="91">
        <v>16</v>
      </c>
      <c r="I36" s="91">
        <v>12</v>
      </c>
      <c r="J36" s="91">
        <v>1</v>
      </c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3</v>
      </c>
      <c r="F38" s="91">
        <v>3</v>
      </c>
      <c r="G38" s="91"/>
      <c r="H38" s="91">
        <v>2</v>
      </c>
      <c r="I38" s="91"/>
      <c r="J38" s="91">
        <v>1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880</v>
      </c>
      <c r="F40" s="91">
        <v>649</v>
      </c>
      <c r="G40" s="91">
        <v>11</v>
      </c>
      <c r="H40" s="91">
        <v>660</v>
      </c>
      <c r="I40" s="91">
        <v>436</v>
      </c>
      <c r="J40" s="91">
        <v>220</v>
      </c>
      <c r="K40" s="91">
        <v>7</v>
      </c>
      <c r="L40" s="101">
        <f>E40-F40</f>
        <v>231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410</v>
      </c>
      <c r="F41" s="91">
        <v>393</v>
      </c>
      <c r="G41" s="91"/>
      <c r="H41" s="91">
        <v>357</v>
      </c>
      <c r="I41" s="91" t="s">
        <v>172</v>
      </c>
      <c r="J41" s="91">
        <v>53</v>
      </c>
      <c r="K41" s="91"/>
      <c r="L41" s="101">
        <f>E41-F41</f>
        <v>17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8</v>
      </c>
      <c r="F42" s="91">
        <v>8</v>
      </c>
      <c r="G42" s="91"/>
      <c r="H42" s="91">
        <v>4</v>
      </c>
      <c r="I42" s="91" t="s">
        <v>172</v>
      </c>
      <c r="J42" s="91">
        <v>4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2</v>
      </c>
      <c r="F43" s="91">
        <v>2</v>
      </c>
      <c r="G43" s="91"/>
      <c r="H43" s="91">
        <v>2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412</v>
      </c>
      <c r="F45" s="91">
        <f aca="true" t="shared" si="0" ref="F45:K45">F41+F43+F44</f>
        <v>395</v>
      </c>
      <c r="G45" s="91">
        <f t="shared" si="0"/>
        <v>0</v>
      </c>
      <c r="H45" s="91">
        <f t="shared" si="0"/>
        <v>359</v>
      </c>
      <c r="I45" s="91">
        <f>I43+I44</f>
        <v>1</v>
      </c>
      <c r="J45" s="91">
        <f t="shared" si="0"/>
        <v>53</v>
      </c>
      <c r="K45" s="91">
        <f t="shared" si="0"/>
        <v>0</v>
      </c>
      <c r="L45" s="101">
        <f>E45-F45</f>
        <v>17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2223</v>
      </c>
      <c r="F46" s="91">
        <f aca="true" t="shared" si="1" ref="F46:K46">F15+F24+F40+F45</f>
        <v>1816</v>
      </c>
      <c r="G46" s="91">
        <f t="shared" si="1"/>
        <v>16</v>
      </c>
      <c r="H46" s="91">
        <f t="shared" si="1"/>
        <v>1818</v>
      </c>
      <c r="I46" s="91">
        <f t="shared" si="1"/>
        <v>1036</v>
      </c>
      <c r="J46" s="91">
        <f t="shared" si="1"/>
        <v>405</v>
      </c>
      <c r="K46" s="91">
        <f t="shared" si="1"/>
        <v>41</v>
      </c>
      <c r="L46" s="101">
        <f>E46-F46</f>
        <v>407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&amp;LFC5FB461&amp;CФорма № 1-мзс, Підрозділ: Жмеринський міськрайонний суд Вінницької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16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14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97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2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22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24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9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7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12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27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56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4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2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22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23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5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137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32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13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23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8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13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32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10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7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3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&amp;LFC5FB461&amp;CФорма № 1-мзс, Підрозділ: Жмеринський міськрайонний суд Вінницької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108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89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7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1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16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3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2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7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232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20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2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12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4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6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18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3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63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665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215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12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6015932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4826264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8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142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25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8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714</v>
      </c>
      <c r="F55" s="96">
        <v>59</v>
      </c>
      <c r="G55" s="96">
        <v>9</v>
      </c>
      <c r="H55" s="96"/>
      <c r="I55" s="96">
        <v>1</v>
      </c>
    </row>
    <row r="56" spans="1:9" ht="13.5" customHeight="1">
      <c r="A56" s="286" t="s">
        <v>31</v>
      </c>
      <c r="B56" s="286"/>
      <c r="C56" s="286"/>
      <c r="D56" s="286"/>
      <c r="E56" s="96">
        <v>15</v>
      </c>
      <c r="F56" s="96">
        <v>1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543</v>
      </c>
      <c r="F57" s="96">
        <v>107</v>
      </c>
      <c r="G57" s="96">
        <v>8</v>
      </c>
      <c r="H57" s="96">
        <v>2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358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819</v>
      </c>
      <c r="G62" s="114">
        <v>6457697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393</v>
      </c>
      <c r="G63" s="113">
        <v>4992445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265</v>
      </c>
      <c r="G64" s="113">
        <v>429418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274</v>
      </c>
      <c r="G65" s="112">
        <v>146663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&amp;LFC5FB461&amp;CФорма № 1-мзс, Підрозділ: Жмеринський міськрайонний суд Вінницької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10.123456790123457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25.384615384615383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50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3.1818181818181817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100.1101321585903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303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370.5</v>
      </c>
    </row>
    <row r="11" spans="1:4" ht="16.5" customHeight="1">
      <c r="A11" s="202" t="s">
        <v>63</v>
      </c>
      <c r="B11" s="204"/>
      <c r="C11" s="14">
        <v>9</v>
      </c>
      <c r="D11" s="94">
        <v>40</v>
      </c>
    </row>
    <row r="12" spans="1:4" ht="16.5" customHeight="1">
      <c r="A12" s="311" t="s">
        <v>106</v>
      </c>
      <c r="B12" s="311"/>
      <c r="C12" s="14">
        <v>10</v>
      </c>
      <c r="D12" s="94">
        <v>27</v>
      </c>
    </row>
    <row r="13" spans="1:4" ht="16.5" customHeight="1">
      <c r="A13" s="311" t="s">
        <v>31</v>
      </c>
      <c r="B13" s="311"/>
      <c r="C13" s="14">
        <v>11</v>
      </c>
      <c r="D13" s="94">
        <v>26</v>
      </c>
    </row>
    <row r="14" spans="1:4" ht="16.5" customHeight="1">
      <c r="A14" s="311" t="s">
        <v>107</v>
      </c>
      <c r="B14" s="311"/>
      <c r="C14" s="14">
        <v>12</v>
      </c>
      <c r="D14" s="94">
        <v>69</v>
      </c>
    </row>
    <row r="15" spans="1:4" ht="16.5" customHeight="1">
      <c r="A15" s="311" t="s">
        <v>111</v>
      </c>
      <c r="B15" s="311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&amp;LFC5FB461&amp;CФорма № 1-мзс, Підрозділ: Жмеринський міськрайонний суд Вінницької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2019-07-19T08:20:52Z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1-мзс_00130_2.2019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FC5FB461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